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61\1 výzva\"/>
    </mc:Choice>
  </mc:AlternateContent>
  <xr:revisionPtr revIDLastSave="0" documentId="13_ncr:1_{852F7CBB-2E50-44D3-9C43-F7B4608F517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technika'!$A$6:$V$6</definedName>
    <definedName name="_xlnm.Print_Area" localSheetId="0">'Výpočetní technika'!$B$1:$V$17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2" i="1" l="1"/>
  <c r="S13" i="1"/>
  <c r="P8" i="1"/>
  <c r="P9" i="1"/>
  <c r="P10" i="1"/>
  <c r="P11" i="1"/>
  <c r="P12" i="1"/>
  <c r="S8" i="1"/>
  <c r="T8" i="1"/>
  <c r="S9" i="1"/>
  <c r="T9" i="1"/>
  <c r="S10" i="1"/>
  <c r="T10" i="1"/>
  <c r="S11" i="1"/>
  <c r="T11" i="1"/>
  <c r="S12" i="1"/>
  <c r="S7" i="1"/>
  <c r="T7" i="1"/>
  <c r="P7" i="1"/>
  <c r="Q16" i="1" s="1"/>
  <c r="R16" i="1" l="1"/>
</calcChain>
</file>

<file path=xl/sharedStrings.xml><?xml version="1.0" encoding="utf-8"?>
<sst xmlns="http://schemas.openxmlformats.org/spreadsheetml/2006/main" count="65" uniqueCount="52">
  <si>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</si>
  <si>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</si>
  <si>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</si>
  <si>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</si>
  <si>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</si>
  <si>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</si>
  <si>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</si>
  <si>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</si>
  <si>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</si>
  <si>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</si>
  <si>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</si>
  <si>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</si>
  <si>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30213200-7 - Tablety (PC) </t>
  </si>
  <si>
    <t>30230000-0 - Zařízení související s počítači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</si>
  <si>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</si>
  <si>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</si>
  <si>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</si>
  <si>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</si>
  <si>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</si>
  <si>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</si>
  <si>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</si>
  <si>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</si>
  <si>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</si>
  <si>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</si>
  <si>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</si>
  <si>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</si>
  <si>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</si>
  <si>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</si>
  <si>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</si>
  <si>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</si>
  <si>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</si>
  <si>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</si>
  <si>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</si>
  <si>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Společná faktura</t>
  </si>
  <si>
    <t xml:space="preserve">Příloha č. 2 Kupní smlouvy - technická specifikace
Výpočetní technika (III.) 061 - 2025 </t>
  </si>
  <si>
    <t>ks</t>
  </si>
  <si>
    <t>Výkonný notebook min. 16" včetně myši</t>
  </si>
  <si>
    <t>Záruka na zboží min. 60 měsíců u zákazníka.</t>
  </si>
  <si>
    <t>Pokud financováno z projektových prostředků, pak ŘEŠITEL uvede: NÁZEV A ČÍSLO DOTAČNÍHO PROJEKTU</t>
  </si>
  <si>
    <t>Ing. Petr Pfauser, 
Tel.: 37763 6717</t>
  </si>
  <si>
    <t>Univerzitní 28, 
301 00 Plzeň,
Fakulta designu a umění Ladislava Sutnara - Děkanát,
místnost LS 230</t>
  </si>
  <si>
    <t xml:space="preserve">21 dní </t>
  </si>
  <si>
    <t>Jednodeskový počítač</t>
  </si>
  <si>
    <t>Jednodeskový počítač s parametry: 
- výkon min. 3 200 bodů dle https://www.cpubenchmark.net/mid_range_cpus.html platným dne 23.4.2025
- pamět min. 16GB RAM 
- konektivita min. 2.4 GHz and 5.0 GHz IEEE 802.11ac wireless, min. 1x LAN Gigabit ethernet s podporou PoE+, min. 1x Bluetooth 5.0, min. 2x USB 3.0, min. 2x USB 2.0, min. 2x micro HDMI s podporou 4K rozlišení 
- podpora mikroSD karet, splňuje podmínky směrnice RoHS 
- součástí min. 1x mikro HDMI kabel s délkou min. 2m, SD karta min. vel. 128GB, oficiální napájecí zdroj, pasivní AL chladič, oficiální balení v krabičče chránící před prachem, mechanickým poškozením a statickou elektřinou
- včetně monitoru s plnou kompatibilitou a parametry:  úhlopříčka min. 15,6", rozlišení min. 1920 x 1080px, vestavěné reproduktory min.2x 1,2W, jas min. 250 Nit, s možností napájení jednodeskového počítače
- včetně kamerového modulu min. 5MPx, s manuálním ostřením, snímkovací frekvencí min. 2592 x 1944 px při 30 snímku/s, vč. USB kabelu k jednodeskovému  PC.</t>
  </si>
  <si>
    <t>Bezdrátová myš</t>
  </si>
  <si>
    <t>Bezdrátová myš, optická, pro praváky, USB připojení, citlivost min. 1000 DPI, min. 7 tlačítek, kolečko s naklápěním do stran, bezdrátový nano USB přijímač součástí balení, výdrž baterií min. 36 měsíců.</t>
  </si>
  <si>
    <t>Tablet</t>
  </si>
  <si>
    <t>Tablet s parametry min.:
Procesor s 16 jádry s výkonem minimálně 24 100 bodů podle Passmark CPU Mark na adrese http://www.cpubenchmark.net/high_end_cpus.html platný  k 23.4.2025.
GPU min. 10 jader.
Pamět min. 8GB.
Kapacita úložiště min. 256GB.
Integrovaný mikrofon.
Baterie s prodlouženou dobou výdrže min. 10 hodin.
Display: lesklý min. 13" LED s rozlišením QHD min. 2420 x 1668 px, s jemností dipleje min. 264 PPI.
Minimálně: Wifi min. 6e, Bluetooth, NFC, Pohybový senzor, Lidar skener, Gyroskop, Světelný senzor, Senzor přiblížení, Barometr, zadní fotoaparát min. 12 Mpx (f/1,8), přední fotoaparát min. 12 Mpx (f/2,4).
Minimálně: 1x USB-C.
Operační systém z důvodu kompatibility: ipad OS.
Max. hmotnost 0,58 kg.
Preferujeme černou barvu.
Součástí je zavírací pouzdro na tablet s klávesnicí, česká lokalizace, bezdrátové připojení klávesnice, nízkoprofilové podsvícené tiché klávesy, materiál AL, hmotnost max. 1000 g a dále aktivní dotykové pero s rozpoznáním přítlaku, bezdrátové magnetické nabíjení, připojení přes bluetooth.</t>
  </si>
  <si>
    <t>Tablet s parametry min.:
Procesor s 6 jádry s výkonem minimálně 8 500 bodů podle Passmark CPU Mark na adrese http://www.cpubenchmark.net/high_end_cpus.html platný  k 23.4.2025.
Pamět  min. 4GB.
Kapacita úložiště min. 64GB.
Integrovaný mikrofon.
Baterie s prodlouženou dobou výdrže min. 10 hodin.
Display: lesklý min. 10,9" LED s rozlišením QHD min. 2360 x 1640 px, s jemností dipleje min. 264 PPI.
Minimálně: Wifi, Bluetooth, Pohybový senzor, Gyroskop, Světelný senzor, Senzor přiblížení, Barometr, zadní fotoaparát min. 12 Mpx (f/1,8), přední fotoaparát min. 12 Mpx.
Minimálně: 1x USB-C.
Operační systém z důvodu kompatibility: ipad OS.
Max. hmotnost: 0 ,48 kg.
Preferujeme černou barvu.
Součástí je zavírací pouzdro na tablet.</t>
  </si>
  <si>
    <t>Tablet s parametry min.:
Procesor s 8 jádry s výkonem minimálně 4 300 bodů podle Passmark CPU Mark na adrese https://www.notebookcheck.net/Smartphone-Processors-Benchmark-List.149513.0.html  platný  k 23.4.2025.
Pamět  min. 8GB.
Kapacita úložiště min. 256GB.
Integrovaný mikrofon, min. 8 reproduktorů.
Baterie s prodlouženou dobou výdrže min. 11 hodin.
Display: lesklý min. 12,1" LED s rozlišením QHD min. 2560 x 1600 px, s jemností dipleje min. 249 PPI.
Minimálně: Wifi, Bluetooth,  Světelný senzor.
Zadní fotoaparát min. 13 Mpx, přední fotoaparát min. 8Mpx.
Rozlišení videa min. 1920x1080 FullHD.
Minimálně: 1x USB-C.
Operační systém z důvodu kompatibility: Android OS.
Max. hmotnost: 0 ,56 kg.
Preferujeme černou barvu.
Součástí je zavírací pouzdro na tablet.</t>
  </si>
  <si>
    <t>Operační systém: Windows 11 Pro 64bit, předinstalovaná (nesmí to být licence typu K12 (EDU)).  
OS Windows požadujeme z důvodu kompatibility s interními aplikacemi ZČU (Stag, Magion,...).</t>
  </si>
  <si>
    <t>Procesor s výkonem minimálně 26 000 bodů podle Passmark CPU Mark na adrese http://www.cpubenchmark.net/high_end_cpus.html dne 23.4.2025 .
Paměť min. 32GB DDR5 5600 MHz v dvou slotech.
Grafická karta s výkonem min. 3 100 bodů podle Passmark GPU na adrese https://www.videocardbenchmark.net/high_end_gpus.html dne 23.4.2025.
Dual HD IR Webkamera. min.5MP
Integrovaný mikrofon.
Baterie s prodlouženou dobou výdrže (vícečlánková min. 76Whr s min. 3 letou záruční dobou).
Česká podsvícená klávesnice včetně numerické části odolná proti polití.
Pevný disk min. 1TB NVME SSD
Display: dotykový antireflexní min. 16" LED s rozlišením min. Full HD (1920 x 1080), min. 300Nits.
Minimálně: Wifi min. 6 e, Bluetooth min. v 5.3.
Minimálně: 2x USB-C s thundebolt,  2x USB 3.2, 1x HDMI konektor, 1xsluchátkový konektor.
Integrovaná čtečka identifikačních karet (smart card) a integrovaná čtečka otisku prstů.
Max. hmotnost notebooku 1,85 kg.
Napájecí adaptér min. 100W.
Kovové šasi.
Preferujeme stříbrnou barvu.
Záruka min. 5 let s opravou následující pracovní den.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</si>
</sst>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48">
    <xf numFmtId="0" fontId="0" fillId="0" borderId="0" xfId="0"/>
    <xf numFmtId="0" fontId="0" fillId="0" borderId="0" xfId="0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5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2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top" wrapText="1"/>
    </xf>
    <xf numFmtId="0" fontId="22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center"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4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7" xfId="0" applyFont="1" applyFill="1" applyBorder="1" applyAlignment="1" applyProtection="1">
      <alignment horizontal="center" vertical="center" wrapText="1"/>
    </xf>
    <xf numFmtId="0" fontId="10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0" fontId="16" fillId="5" borderId="6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7" xfId="0" applyNumberFormat="1" applyFill="1" applyBorder="1" applyAlignment="1" applyProtection="1">
      <alignment horizontal="center" vertical="center" wrapText="1"/>
    </xf>
    <xf numFmtId="0" fontId="3" fillId="3" borderId="18" xfId="0" applyFont="1" applyFill="1" applyBorder="1" applyAlignment="1" applyProtection="1">
      <alignment horizontal="center" vertical="center" wrapText="1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left" vertical="center" wrapText="1" indent="1"/>
    </xf>
    <xf numFmtId="0" fontId="3" fillId="3" borderId="12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13" fillId="6" borderId="12" xfId="0" applyFont="1" applyFill="1" applyBorder="1" applyAlignment="1" applyProtection="1">
      <alignment horizontal="center" vertical="center" wrapText="1"/>
    </xf>
    <xf numFmtId="0" fontId="4" fillId="6" borderId="12" xfId="0" applyFont="1" applyFill="1" applyBorder="1" applyAlignment="1" applyProtection="1">
      <alignment horizontal="center" vertical="center" wrapText="1"/>
    </xf>
    <xf numFmtId="0" fontId="5" fillId="6" borderId="12" xfId="0" applyFont="1" applyFill="1" applyBorder="1" applyAlignment="1" applyProtection="1">
      <alignment horizontal="center" vertical="center" wrapText="1"/>
    </xf>
    <xf numFmtId="0" fontId="10" fillId="3" borderId="12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8" xfId="0" applyNumberFormat="1" applyFill="1" applyBorder="1" applyAlignment="1" applyProtection="1">
      <alignment horizontal="right" vertical="center" indent="1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18" xfId="0" applyBorder="1" applyAlignment="1" applyProtection="1">
      <alignment horizontal="center" vertical="center"/>
    </xf>
    <xf numFmtId="0" fontId="7" fillId="3" borderId="12" xfId="0" applyFont="1" applyFill="1" applyBorder="1" applyAlignment="1" applyProtection="1">
      <alignment horizontal="center" vertical="center" wrapText="1"/>
    </xf>
    <xf numFmtId="0" fontId="8" fillId="3" borderId="18" xfId="0" applyFont="1" applyFill="1" applyBorder="1" applyAlignment="1" applyProtection="1">
      <alignment horizontal="center" vertical="center" wrapTex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0" fontId="24" fillId="4" borderId="16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6" fillId="3" borderId="19" xfId="0" applyFont="1" applyFill="1" applyBorder="1" applyAlignment="1" applyProtection="1">
      <alignment horizontal="center" vertical="center" wrapText="1"/>
    </xf>
    <xf numFmtId="0" fontId="4" fillId="3" borderId="19" xfId="0" applyFont="1" applyFill="1" applyBorder="1" applyAlignment="1" applyProtection="1">
      <alignment horizontal="center" vertical="center" wrapText="1"/>
    </xf>
    <xf numFmtId="0" fontId="13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5" fillId="6" borderId="19" xfId="0" applyFont="1" applyFill="1" applyBorder="1" applyAlignment="1" applyProtection="1">
      <alignment horizontal="center" vertical="center" wrapText="1"/>
    </xf>
    <xf numFmtId="0" fontId="10" fillId="3" borderId="19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7" fillId="3" borderId="19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left" vertical="center" wrapText="1" indent="1"/>
    </xf>
    <xf numFmtId="0" fontId="24" fillId="4" borderId="14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8" fillId="3" borderId="21" xfId="0" applyFont="1" applyFill="1" applyBorder="1" applyAlignment="1" applyProtection="1">
      <alignment horizontal="center" vertical="center" wrapText="1"/>
    </xf>
    <xf numFmtId="0" fontId="8" fillId="3" borderId="19" xfId="0" applyFont="1" applyFill="1" applyBorder="1" applyAlignment="1" applyProtection="1">
      <alignment horizontal="center" vertical="center" wrapText="1"/>
    </xf>
    <xf numFmtId="0" fontId="13" fillId="6" borderId="16" xfId="0" applyFont="1" applyFill="1" applyBorder="1" applyAlignment="1" applyProtection="1">
      <alignment horizontal="center" vertical="center" wrapText="1"/>
    </xf>
    <xf numFmtId="0" fontId="8" fillId="3" borderId="16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4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left" vertical="center" wrapText="1" indent="1"/>
    </xf>
    <xf numFmtId="0" fontId="13" fillId="6" borderId="21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center" vertical="center" wrapTex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2" fillId="3" borderId="20" xfId="0" applyFont="1" applyFill="1" applyBorder="1" applyAlignment="1" applyProtection="1">
      <alignment horizontal="left" vertical="center" wrapText="1" indent="1"/>
    </xf>
    <xf numFmtId="0" fontId="24" fillId="4" borderId="20" xfId="0" applyFont="1" applyFill="1" applyBorder="1" applyAlignment="1" applyProtection="1">
      <alignment horizontal="center" vertical="center" wrapText="1"/>
    </xf>
    <xf numFmtId="0" fontId="3" fillId="3" borderId="20" xfId="0" applyFont="1" applyFill="1" applyBorder="1" applyAlignment="1" applyProtection="1">
      <alignment horizontal="center" vertical="center" wrapText="1"/>
    </xf>
    <xf numFmtId="0" fontId="6" fillId="3" borderId="20" xfId="0" applyFont="1" applyFill="1" applyBorder="1" applyAlignment="1" applyProtection="1">
      <alignment horizontal="center" vertical="center" wrapText="1"/>
    </xf>
    <xf numFmtId="0" fontId="13" fillId="6" borderId="20" xfId="0" applyFont="1" applyFill="1" applyBorder="1" applyAlignment="1" applyProtection="1">
      <alignment horizontal="center" vertical="center" wrapText="1"/>
    </xf>
    <xf numFmtId="0" fontId="4" fillId="6" borderId="20" xfId="0" applyFont="1" applyFill="1" applyBorder="1" applyAlignment="1" applyProtection="1">
      <alignment horizontal="center" vertical="center" wrapText="1"/>
    </xf>
    <xf numFmtId="0" fontId="5" fillId="6" borderId="20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164" fontId="0" fillId="0" borderId="20" xfId="0" applyNumberFormat="1" applyBorder="1" applyAlignment="1" applyProtection="1">
      <alignment horizontal="right" vertical="center" indent="1"/>
    </xf>
    <xf numFmtId="164" fontId="0" fillId="3" borderId="20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7" fillId="3" borderId="20" xfId="0" applyFont="1" applyFill="1" applyBorder="1" applyAlignment="1" applyProtection="1">
      <alignment horizontal="center" vertical="center" wrapText="1"/>
    </xf>
    <xf numFmtId="0" fontId="8" fillId="3" borderId="20" xfId="0" applyFont="1" applyFill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3" fillId="0" borderId="0" xfId="2" applyFont="1" applyAlignment="1" applyProtection="1">
      <alignment horizontal="left" vertical="center" wrapText="1"/>
    </xf>
    <xf numFmtId="0" fontId="16" fillId="0" borderId="0" xfId="0" applyFont="1" applyAlignment="1" applyProtection="1">
      <alignment vertical="center"/>
    </xf>
    <xf numFmtId="164" fontId="17" fillId="0" borderId="0" xfId="0" applyNumberFormat="1" applyFont="1" applyAlignment="1" applyProtection="1">
      <alignment horizontal="right" vertical="center" indent="1"/>
    </xf>
    <xf numFmtId="164" fontId="12" fillId="0" borderId="3" xfId="0" applyNumberFormat="1" applyFont="1" applyBorder="1" applyAlignment="1" applyProtection="1">
      <alignment horizontal="center" vertical="center"/>
    </xf>
    <xf numFmtId="164" fontId="12" fillId="0" borderId="9" xfId="0" applyNumberFormat="1" applyFont="1" applyBorder="1" applyAlignment="1" applyProtection="1">
      <alignment horizontal="center" vertical="center"/>
    </xf>
    <xf numFmtId="164" fontId="12" fillId="0" borderId="10" xfId="0" applyNumberFormat="1" applyFont="1" applyBorder="1" applyAlignment="1" applyProtection="1">
      <alignment horizontal="center" vertical="center"/>
    </xf>
    <xf numFmtId="164" fontId="12" fillId="0" borderId="11" xfId="0" applyNumberFormat="1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2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6" fillId="0" borderId="0" xfId="0" applyFont="1" applyAlignment="1" applyProtection="1">
      <alignment horizontal="left" vertical="center" wrapText="1"/>
    </xf>
    <xf numFmtId="0" fontId="14" fillId="4" borderId="18" xfId="0" applyFont="1" applyFill="1" applyBorder="1" applyAlignment="1" applyProtection="1">
      <alignment horizontal="left" vertical="center" wrapText="1" indent="1"/>
      <protection locked="0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14" fillId="4" borderId="14" xfId="0" applyFont="1" applyFill="1" applyBorder="1" applyAlignment="1" applyProtection="1">
      <alignment horizontal="left" vertical="center" wrapText="1" indent="1"/>
      <protection locked="0"/>
    </xf>
    <xf numFmtId="0" fontId="14" fillId="4" borderId="22" xfId="0" applyFont="1" applyFill="1" applyBorder="1" applyAlignment="1" applyProtection="1">
      <alignment horizontal="left" vertical="center" wrapText="1" indent="1"/>
      <protection locked="0"/>
    </xf>
    <xf numFmtId="0" fontId="14" fillId="4" borderId="20" xfId="0" applyFont="1" applyFill="1" applyBorder="1" applyAlignment="1" applyProtection="1">
      <alignment horizontal="left" vertical="center" wrapText="1" indent="1"/>
      <protection locked="0"/>
    </xf>
    <xf numFmtId="164" fontId="14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6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topLeftCell="A6" zoomScale="66" zoomScaleNormal="66" workbookViewId="0">
      <selection activeCell="H7" sqref="H7"/>
    </sheetView>
  </sheetViews>
  <sheetFormatPr defaultRowHeight="15" x14ac:dyDescent="0.25"/>
  <cols>
    <col min="1" max="1" width="1.28515625" style="1" customWidth="1"/>
    <col min="2" max="2" width="5.7109375" style="1" bestFit="1" customWidth="1"/>
    <col min="3" max="3" width="36.28515625" style="4" customWidth="1"/>
    <col min="4" max="4" width="12.28515625" style="136" customWidth="1"/>
    <col min="5" max="5" width="10.5703125" style="22" customWidth="1"/>
    <col min="6" max="6" width="157" style="4" customWidth="1"/>
    <col min="7" max="7" width="35.85546875" style="6" customWidth="1"/>
    <col min="8" max="8" width="31.28515625" style="6" customWidth="1"/>
    <col min="9" max="9" width="24" style="6" customWidth="1"/>
    <col min="10" max="10" width="16.140625" style="4" customWidth="1"/>
    <col min="11" max="11" width="27.42578125" style="1" hidden="1" customWidth="1"/>
    <col min="12" max="12" width="31.5703125" style="1" customWidth="1"/>
    <col min="13" max="13" width="20.7109375" style="1" customWidth="1"/>
    <col min="14" max="14" width="32.2851562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34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15</v>
      </c>
      <c r="D6" s="29" t="s">
        <v>4</v>
      </c>
      <c r="E6" s="29" t="s">
        <v>16</v>
      </c>
      <c r="F6" s="29" t="s">
        <v>17</v>
      </c>
      <c r="G6" s="30" t="s">
        <v>31</v>
      </c>
      <c r="H6" s="30" t="s">
        <v>26</v>
      </c>
      <c r="I6" s="31" t="s">
        <v>18</v>
      </c>
      <c r="J6" s="29" t="s">
        <v>19</v>
      </c>
      <c r="K6" s="29" t="s">
        <v>38</v>
      </c>
      <c r="L6" s="32" t="s">
        <v>20</v>
      </c>
      <c r="M6" s="33" t="s">
        <v>21</v>
      </c>
      <c r="N6" s="32" t="s">
        <v>22</v>
      </c>
      <c r="O6" s="29" t="s">
        <v>29</v>
      </c>
      <c r="P6" s="32" t="s">
        <v>23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24</v>
      </c>
      <c r="V6" s="32" t="s">
        <v>25</v>
      </c>
    </row>
    <row r="7" spans="1:22" ht="219" customHeight="1" thickTop="1" x14ac:dyDescent="0.25">
      <c r="A7" s="36"/>
      <c r="B7" s="37">
        <v>1</v>
      </c>
      <c r="C7" s="38" t="s">
        <v>42</v>
      </c>
      <c r="D7" s="39">
        <v>3</v>
      </c>
      <c r="E7" s="40" t="s">
        <v>35</v>
      </c>
      <c r="F7" s="41" t="s">
        <v>43</v>
      </c>
      <c r="G7" s="138"/>
      <c r="H7" s="138"/>
      <c r="I7" s="42" t="s">
        <v>33</v>
      </c>
      <c r="J7" s="43" t="s">
        <v>32</v>
      </c>
      <c r="K7" s="44"/>
      <c r="L7" s="45"/>
      <c r="M7" s="46" t="s">
        <v>39</v>
      </c>
      <c r="N7" s="47" t="s">
        <v>40</v>
      </c>
      <c r="O7" s="48" t="s">
        <v>41</v>
      </c>
      <c r="P7" s="49">
        <f>D7*Q7</f>
        <v>21900</v>
      </c>
      <c r="Q7" s="50">
        <v>7300</v>
      </c>
      <c r="R7" s="143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/>
      <c r="V7" s="54" t="s">
        <v>13</v>
      </c>
    </row>
    <row r="8" spans="1:22" ht="82.5" customHeight="1" x14ac:dyDescent="0.25">
      <c r="A8" s="36"/>
      <c r="B8" s="55">
        <v>2</v>
      </c>
      <c r="C8" s="56" t="s">
        <v>44</v>
      </c>
      <c r="D8" s="57">
        <v>1</v>
      </c>
      <c r="E8" s="58" t="s">
        <v>35</v>
      </c>
      <c r="F8" s="59" t="s">
        <v>45</v>
      </c>
      <c r="G8" s="139"/>
      <c r="H8" s="60" t="s">
        <v>32</v>
      </c>
      <c r="I8" s="61"/>
      <c r="J8" s="62"/>
      <c r="K8" s="63"/>
      <c r="L8" s="64"/>
      <c r="M8" s="65"/>
      <c r="N8" s="66"/>
      <c r="O8" s="67"/>
      <c r="P8" s="68">
        <f>D8*Q8</f>
        <v>700</v>
      </c>
      <c r="Q8" s="69">
        <v>700</v>
      </c>
      <c r="R8" s="144"/>
      <c r="S8" s="70">
        <f>D8*R8</f>
        <v>0</v>
      </c>
      <c r="T8" s="71" t="str">
        <f t="shared" ref="T8:T11" si="1">IF(ISNUMBER(R8), IF(R8&gt;Q8,"NEVYHOVUJE","VYHOVUJE")," ")</f>
        <v xml:space="preserve"> </v>
      </c>
      <c r="U8" s="72"/>
      <c r="V8" s="73" t="s">
        <v>14</v>
      </c>
    </row>
    <row r="9" spans="1:22" ht="276.75" customHeight="1" x14ac:dyDescent="0.25">
      <c r="A9" s="36"/>
      <c r="B9" s="74">
        <v>3</v>
      </c>
      <c r="C9" s="75" t="s">
        <v>46</v>
      </c>
      <c r="D9" s="76">
        <v>1</v>
      </c>
      <c r="E9" s="77" t="s">
        <v>35</v>
      </c>
      <c r="F9" s="78" t="s">
        <v>47</v>
      </c>
      <c r="G9" s="140"/>
      <c r="H9" s="79" t="s">
        <v>32</v>
      </c>
      <c r="I9" s="61"/>
      <c r="J9" s="62"/>
      <c r="K9" s="63"/>
      <c r="L9" s="64"/>
      <c r="M9" s="65"/>
      <c r="N9" s="66"/>
      <c r="O9" s="67"/>
      <c r="P9" s="80">
        <f>D9*Q9</f>
        <v>52000</v>
      </c>
      <c r="Q9" s="81">
        <v>52000</v>
      </c>
      <c r="R9" s="145"/>
      <c r="S9" s="82">
        <f>D9*R9</f>
        <v>0</v>
      </c>
      <c r="T9" s="83" t="str">
        <f t="shared" si="1"/>
        <v xml:space="preserve"> </v>
      </c>
      <c r="U9" s="72"/>
      <c r="V9" s="84" t="s">
        <v>12</v>
      </c>
    </row>
    <row r="10" spans="1:22" ht="234" customHeight="1" x14ac:dyDescent="0.25">
      <c r="A10" s="36"/>
      <c r="B10" s="74">
        <v>4</v>
      </c>
      <c r="C10" s="75" t="s">
        <v>46</v>
      </c>
      <c r="D10" s="76">
        <v>1</v>
      </c>
      <c r="E10" s="77" t="s">
        <v>35</v>
      </c>
      <c r="F10" s="78" t="s">
        <v>48</v>
      </c>
      <c r="G10" s="140"/>
      <c r="H10" s="79" t="s">
        <v>32</v>
      </c>
      <c r="I10" s="61"/>
      <c r="J10" s="62"/>
      <c r="K10" s="63"/>
      <c r="L10" s="64"/>
      <c r="M10" s="65"/>
      <c r="N10" s="66"/>
      <c r="O10" s="67"/>
      <c r="P10" s="80">
        <f>D10*Q10</f>
        <v>8000</v>
      </c>
      <c r="Q10" s="81">
        <v>8000</v>
      </c>
      <c r="R10" s="145"/>
      <c r="S10" s="82">
        <f>D10*R10</f>
        <v>0</v>
      </c>
      <c r="T10" s="83" t="str">
        <f t="shared" si="1"/>
        <v xml:space="preserve"> </v>
      </c>
      <c r="U10" s="72"/>
      <c r="V10" s="85"/>
    </row>
    <row r="11" spans="1:22" ht="269.25" customHeight="1" x14ac:dyDescent="0.25">
      <c r="A11" s="36"/>
      <c r="B11" s="74">
        <v>5</v>
      </c>
      <c r="C11" s="75" t="s">
        <v>46</v>
      </c>
      <c r="D11" s="76">
        <v>3</v>
      </c>
      <c r="E11" s="77" t="s">
        <v>35</v>
      </c>
      <c r="F11" s="78" t="s">
        <v>49</v>
      </c>
      <c r="G11" s="140"/>
      <c r="H11" s="79" t="s">
        <v>32</v>
      </c>
      <c r="I11" s="61"/>
      <c r="J11" s="62"/>
      <c r="K11" s="63"/>
      <c r="L11" s="86"/>
      <c r="M11" s="65"/>
      <c r="N11" s="66"/>
      <c r="O11" s="67"/>
      <c r="P11" s="80">
        <f>D11*Q11</f>
        <v>15000</v>
      </c>
      <c r="Q11" s="81">
        <v>5000</v>
      </c>
      <c r="R11" s="145"/>
      <c r="S11" s="82">
        <f>D11*R11</f>
        <v>0</v>
      </c>
      <c r="T11" s="83" t="str">
        <f t="shared" si="1"/>
        <v xml:space="preserve"> </v>
      </c>
      <c r="U11" s="72"/>
      <c r="V11" s="87"/>
    </row>
    <row r="12" spans="1:22" ht="291.75" customHeight="1" x14ac:dyDescent="0.25">
      <c r="A12" s="36"/>
      <c r="B12" s="88">
        <v>6</v>
      </c>
      <c r="C12" s="89" t="s">
        <v>36</v>
      </c>
      <c r="D12" s="90">
        <v>1</v>
      </c>
      <c r="E12" s="91" t="s">
        <v>35</v>
      </c>
      <c r="F12" s="92" t="s">
        <v>51</v>
      </c>
      <c r="G12" s="141"/>
      <c r="H12" s="141"/>
      <c r="I12" s="61"/>
      <c r="J12" s="62"/>
      <c r="K12" s="63"/>
      <c r="L12" s="93" t="s">
        <v>37</v>
      </c>
      <c r="M12" s="65"/>
      <c r="N12" s="66"/>
      <c r="O12" s="67"/>
      <c r="P12" s="94">
        <f>D12*Q12</f>
        <v>37000</v>
      </c>
      <c r="Q12" s="95">
        <v>37000</v>
      </c>
      <c r="R12" s="146"/>
      <c r="S12" s="96">
        <f>D12*R12</f>
        <v>0</v>
      </c>
      <c r="T12" s="97" t="str">
        <f>IF(R12+R13, IF(R12+R13&gt;Q12,"NEVYHOVUJE","VYHOVUJE")," ")</f>
        <v xml:space="preserve"> </v>
      </c>
      <c r="U12" s="72"/>
      <c r="V12" s="84" t="s">
        <v>11</v>
      </c>
    </row>
    <row r="13" spans="1:22" ht="66" customHeight="1" thickBot="1" x14ac:dyDescent="0.3">
      <c r="A13" s="36"/>
      <c r="B13" s="98"/>
      <c r="C13" s="99"/>
      <c r="D13" s="100"/>
      <c r="E13" s="101"/>
      <c r="F13" s="102" t="s">
        <v>50</v>
      </c>
      <c r="G13" s="142"/>
      <c r="H13" s="103" t="s">
        <v>32</v>
      </c>
      <c r="I13" s="104"/>
      <c r="J13" s="105"/>
      <c r="K13" s="99"/>
      <c r="L13" s="106"/>
      <c r="M13" s="107"/>
      <c r="N13" s="108"/>
      <c r="O13" s="109"/>
      <c r="P13" s="110"/>
      <c r="Q13" s="111"/>
      <c r="R13" s="147"/>
      <c r="S13" s="112">
        <f>D12*R13</f>
        <v>0</v>
      </c>
      <c r="T13" s="113"/>
      <c r="U13" s="114"/>
      <c r="V13" s="115"/>
    </row>
    <row r="14" spans="1:22" ht="17.45" customHeight="1" thickTop="1" thickBot="1" x14ac:dyDescent="0.3">
      <c r="C14" s="1"/>
      <c r="D14" s="1"/>
      <c r="E14" s="1"/>
      <c r="F14" s="1"/>
      <c r="G14" s="1"/>
      <c r="H14" s="1"/>
      <c r="I14" s="1"/>
      <c r="J14" s="1"/>
      <c r="N14" s="1"/>
      <c r="O14" s="1"/>
      <c r="P14" s="1"/>
    </row>
    <row r="15" spans="1:22" ht="51.75" customHeight="1" thickTop="1" thickBot="1" x14ac:dyDescent="0.3">
      <c r="B15" s="116" t="s">
        <v>28</v>
      </c>
      <c r="C15" s="116"/>
      <c r="D15" s="116"/>
      <c r="E15" s="116"/>
      <c r="F15" s="116"/>
      <c r="G15" s="116"/>
      <c r="H15" s="117"/>
      <c r="I15" s="117"/>
      <c r="J15" s="118"/>
      <c r="K15" s="118"/>
      <c r="L15" s="27"/>
      <c r="M15" s="27"/>
      <c r="N15" s="27"/>
      <c r="O15" s="119"/>
      <c r="P15" s="119"/>
      <c r="Q15" s="120" t="s">
        <v>9</v>
      </c>
      <c r="R15" s="121" t="s">
        <v>10</v>
      </c>
      <c r="S15" s="122"/>
      <c r="T15" s="123"/>
      <c r="U15" s="124"/>
      <c r="V15" s="125"/>
    </row>
    <row r="16" spans="1:22" ht="50.45" customHeight="1" thickTop="1" thickBot="1" x14ac:dyDescent="0.3">
      <c r="B16" s="126" t="s">
        <v>27</v>
      </c>
      <c r="C16" s="126"/>
      <c r="D16" s="126"/>
      <c r="E16" s="126"/>
      <c r="F16" s="126"/>
      <c r="G16" s="126"/>
      <c r="H16" s="126"/>
      <c r="I16" s="127"/>
      <c r="L16" s="7"/>
      <c r="M16" s="7"/>
      <c r="N16" s="7"/>
      <c r="O16" s="128"/>
      <c r="P16" s="128"/>
      <c r="Q16" s="129">
        <f>SUM(P7:P13)</f>
        <v>134600</v>
      </c>
      <c r="R16" s="130">
        <f>SUM(S7:S13)</f>
        <v>0</v>
      </c>
      <c r="S16" s="131"/>
      <c r="T16" s="132"/>
    </row>
    <row r="17" spans="2:19" ht="15.75" thickTop="1" x14ac:dyDescent="0.25">
      <c r="B17" s="133" t="s">
        <v>30</v>
      </c>
      <c r="C17" s="133"/>
      <c r="D17" s="133"/>
      <c r="E17" s="133"/>
      <c r="F17" s="133"/>
      <c r="G17" s="133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34"/>
      <c r="C18" s="134"/>
      <c r="D18" s="134"/>
      <c r="E18" s="134"/>
      <c r="F18" s="134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34"/>
      <c r="C19" s="134"/>
      <c r="D19" s="134"/>
      <c r="E19" s="134"/>
      <c r="F19" s="134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x14ac:dyDescent="0.25">
      <c r="B20" s="134"/>
      <c r="C20" s="134"/>
      <c r="D20" s="134"/>
      <c r="E20" s="134"/>
      <c r="F20" s="134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C21" s="118"/>
      <c r="D21" s="135"/>
      <c r="E21" s="118"/>
      <c r="F21" s="118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H22" s="137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18"/>
      <c r="D23" s="135"/>
      <c r="E23" s="118"/>
      <c r="F23" s="118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18"/>
      <c r="D24" s="135"/>
      <c r="E24" s="118"/>
      <c r="F24" s="118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18"/>
      <c r="D25" s="135"/>
      <c r="E25" s="118"/>
      <c r="F25" s="118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18"/>
      <c r="D26" s="135"/>
      <c r="E26" s="118"/>
      <c r="F26" s="118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18"/>
      <c r="D27" s="135"/>
      <c r="E27" s="118"/>
      <c r="F27" s="118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18"/>
      <c r="D28" s="135"/>
      <c r="E28" s="118"/>
      <c r="F28" s="118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18"/>
      <c r="D29" s="135"/>
      <c r="E29" s="118"/>
      <c r="F29" s="118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18"/>
      <c r="D30" s="135"/>
      <c r="E30" s="118"/>
      <c r="F30" s="118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18"/>
      <c r="D31" s="135"/>
      <c r="E31" s="118"/>
      <c r="F31" s="118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18"/>
      <c r="D32" s="135"/>
      <c r="E32" s="118"/>
      <c r="F32" s="118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18"/>
      <c r="D33" s="135"/>
      <c r="E33" s="118"/>
      <c r="F33" s="118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18"/>
      <c r="D34" s="135"/>
      <c r="E34" s="118"/>
      <c r="F34" s="118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18"/>
      <c r="D35" s="135"/>
      <c r="E35" s="118"/>
      <c r="F35" s="118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18"/>
      <c r="D36" s="135"/>
      <c r="E36" s="118"/>
      <c r="F36" s="118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18"/>
      <c r="D37" s="135"/>
      <c r="E37" s="118"/>
      <c r="F37" s="118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18"/>
      <c r="D38" s="135"/>
      <c r="E38" s="118"/>
      <c r="F38" s="118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18"/>
      <c r="D39" s="135"/>
      <c r="E39" s="118"/>
      <c r="F39" s="118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18"/>
      <c r="D40" s="135"/>
      <c r="E40" s="118"/>
      <c r="F40" s="118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18"/>
      <c r="D41" s="135"/>
      <c r="E41" s="118"/>
      <c r="F41" s="118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18"/>
      <c r="D42" s="135"/>
      <c r="E42" s="118"/>
      <c r="F42" s="118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18"/>
      <c r="D43" s="135"/>
      <c r="E43" s="118"/>
      <c r="F43" s="118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18"/>
      <c r="D44" s="135"/>
      <c r="E44" s="118"/>
      <c r="F44" s="118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18"/>
      <c r="D45" s="135"/>
      <c r="E45" s="118"/>
      <c r="F45" s="118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18"/>
      <c r="D46" s="135"/>
      <c r="E46" s="118"/>
      <c r="F46" s="118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18"/>
      <c r="D47" s="135"/>
      <c r="E47" s="118"/>
      <c r="F47" s="118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18"/>
      <c r="D48" s="135"/>
      <c r="E48" s="118"/>
      <c r="F48" s="118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18"/>
      <c r="D49" s="135"/>
      <c r="E49" s="118"/>
      <c r="F49" s="118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18"/>
      <c r="D50" s="135"/>
      <c r="E50" s="118"/>
      <c r="F50" s="118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18"/>
      <c r="D51" s="135"/>
      <c r="E51" s="118"/>
      <c r="F51" s="118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18"/>
      <c r="D52" s="135"/>
      <c r="E52" s="118"/>
      <c r="F52" s="118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18"/>
      <c r="D53" s="135"/>
      <c r="E53" s="118"/>
      <c r="F53" s="118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18"/>
      <c r="D54" s="135"/>
      <c r="E54" s="118"/>
      <c r="F54" s="118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18"/>
      <c r="D55" s="135"/>
      <c r="E55" s="118"/>
      <c r="F55" s="118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18"/>
      <c r="D56" s="135"/>
      <c r="E56" s="118"/>
      <c r="F56" s="118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18"/>
      <c r="D57" s="135"/>
      <c r="E57" s="118"/>
      <c r="F57" s="118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18"/>
      <c r="D58" s="135"/>
      <c r="E58" s="118"/>
      <c r="F58" s="118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18"/>
      <c r="D59" s="135"/>
      <c r="E59" s="118"/>
      <c r="F59" s="118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18"/>
      <c r="D60" s="135"/>
      <c r="E60" s="118"/>
      <c r="F60" s="118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18"/>
      <c r="D61" s="135"/>
      <c r="E61" s="118"/>
      <c r="F61" s="118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18"/>
      <c r="D62" s="135"/>
      <c r="E62" s="118"/>
      <c r="F62" s="118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18"/>
      <c r="D63" s="135"/>
      <c r="E63" s="118"/>
      <c r="F63" s="118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18"/>
      <c r="D64" s="135"/>
      <c r="E64" s="118"/>
      <c r="F64" s="118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18"/>
      <c r="D65" s="135"/>
      <c r="E65" s="118"/>
      <c r="F65" s="118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18"/>
      <c r="D66" s="135"/>
      <c r="E66" s="118"/>
      <c r="F66" s="118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18"/>
      <c r="D67" s="135"/>
      <c r="E67" s="118"/>
      <c r="F67" s="118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18"/>
      <c r="D68" s="135"/>
      <c r="E68" s="118"/>
      <c r="F68" s="118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18"/>
      <c r="D69" s="135"/>
      <c r="E69" s="118"/>
      <c r="F69" s="118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18"/>
      <c r="D70" s="135"/>
      <c r="E70" s="118"/>
      <c r="F70" s="118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18"/>
      <c r="D71" s="135"/>
      <c r="E71" s="118"/>
      <c r="F71" s="118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18"/>
      <c r="D72" s="135"/>
      <c r="E72" s="118"/>
      <c r="F72" s="118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18"/>
      <c r="D73" s="135"/>
      <c r="E73" s="118"/>
      <c r="F73" s="118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18"/>
      <c r="D74" s="135"/>
      <c r="E74" s="118"/>
      <c r="F74" s="118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18"/>
      <c r="D75" s="135"/>
      <c r="E75" s="118"/>
      <c r="F75" s="118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18"/>
      <c r="D76" s="135"/>
      <c r="E76" s="118"/>
      <c r="F76" s="118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18"/>
      <c r="D77" s="135"/>
      <c r="E77" s="118"/>
      <c r="F77" s="118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18"/>
      <c r="D78" s="135"/>
      <c r="E78" s="118"/>
      <c r="F78" s="118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18"/>
      <c r="D79" s="135"/>
      <c r="E79" s="118"/>
      <c r="F79" s="118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18"/>
      <c r="D80" s="135"/>
      <c r="E80" s="118"/>
      <c r="F80" s="118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18"/>
      <c r="D81" s="135"/>
      <c r="E81" s="118"/>
      <c r="F81" s="118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18"/>
      <c r="D82" s="135"/>
      <c r="E82" s="118"/>
      <c r="F82" s="118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18"/>
      <c r="D83" s="135"/>
      <c r="E83" s="118"/>
      <c r="F83" s="118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18"/>
      <c r="D84" s="135"/>
      <c r="E84" s="118"/>
      <c r="F84" s="118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18"/>
      <c r="D85" s="135"/>
      <c r="E85" s="118"/>
      <c r="F85" s="118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18"/>
      <c r="D86" s="135"/>
      <c r="E86" s="118"/>
      <c r="F86" s="118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18"/>
      <c r="D87" s="135"/>
      <c r="E87" s="118"/>
      <c r="F87" s="118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18"/>
      <c r="D88" s="135"/>
      <c r="E88" s="118"/>
      <c r="F88" s="118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18"/>
      <c r="D89" s="135"/>
      <c r="E89" s="118"/>
      <c r="F89" s="118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18"/>
      <c r="D90" s="135"/>
      <c r="E90" s="118"/>
      <c r="F90" s="118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18"/>
      <c r="D91" s="135"/>
      <c r="E91" s="118"/>
      <c r="F91" s="118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18"/>
      <c r="D92" s="135"/>
      <c r="E92" s="118"/>
      <c r="F92" s="118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18"/>
      <c r="D93" s="135"/>
      <c r="E93" s="118"/>
      <c r="F93" s="118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18"/>
      <c r="D94" s="135"/>
      <c r="E94" s="118"/>
      <c r="F94" s="118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18"/>
      <c r="D95" s="135"/>
      <c r="E95" s="118"/>
      <c r="F95" s="118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18"/>
      <c r="D96" s="135"/>
      <c r="E96" s="118"/>
      <c r="F96" s="118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18"/>
      <c r="D97" s="135"/>
      <c r="E97" s="118"/>
      <c r="F97" s="118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18"/>
      <c r="D98" s="135"/>
      <c r="E98" s="118"/>
      <c r="F98" s="118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18"/>
      <c r="D99" s="135"/>
      <c r="E99" s="118"/>
      <c r="F99" s="118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18"/>
      <c r="D100" s="135"/>
      <c r="E100" s="118"/>
      <c r="F100" s="118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18"/>
      <c r="D101" s="135"/>
      <c r="E101" s="118"/>
      <c r="F101" s="118"/>
      <c r="G101" s="16"/>
      <c r="H101" s="16"/>
      <c r="I101" s="11"/>
      <c r="J101" s="11"/>
      <c r="K101" s="11"/>
      <c r="L101" s="11"/>
      <c r="M101" s="11"/>
      <c r="N101" s="17"/>
      <c r="O101" s="17"/>
      <c r="P101" s="17"/>
      <c r="Q101" s="11"/>
      <c r="R101" s="11"/>
      <c r="S101" s="11"/>
    </row>
    <row r="102" spans="3:19" ht="19.899999999999999" customHeight="1" x14ac:dyDescent="0.25">
      <c r="C102" s="118"/>
      <c r="D102" s="135"/>
      <c r="E102" s="118"/>
      <c r="F102" s="118"/>
      <c r="G102" s="16"/>
      <c r="H102" s="16"/>
      <c r="I102" s="11"/>
      <c r="J102" s="11"/>
      <c r="K102" s="11"/>
      <c r="L102" s="11"/>
      <c r="M102" s="11"/>
      <c r="N102" s="17"/>
      <c r="O102" s="17"/>
      <c r="P102" s="17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ht="19.899999999999999" customHeight="1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  <row r="233" spans="3:10" x14ac:dyDescent="0.25">
      <c r="C233" s="1"/>
      <c r="E233" s="1"/>
      <c r="F233" s="1"/>
      <c r="J233" s="1"/>
    </row>
  </sheetData>
  <sheetProtection algorithmName="SHA-512" hashValue="TjFNwZjde6tnzDeysbHVJZJygpBzgm1KYwco62oGLZh3c9Di6v9YwJ4RkmwTSjUp+ohl4ilfTVL7WPsN42U6cw==" saltValue="Prxr5x/n1XEIiLUYyCRnfQ==" spinCount="100000" sheet="1" objects="1" scenarios="1"/>
  <mergeCells count="25">
    <mergeCell ref="P12:P13"/>
    <mergeCell ref="Q12:Q13"/>
    <mergeCell ref="T12:T13"/>
    <mergeCell ref="V9:V11"/>
    <mergeCell ref="M7:M13"/>
    <mergeCell ref="N7:N13"/>
    <mergeCell ref="O7:O13"/>
    <mergeCell ref="U7:U13"/>
    <mergeCell ref="V12:V13"/>
    <mergeCell ref="I7:I13"/>
    <mergeCell ref="J7:J13"/>
    <mergeCell ref="L7:L11"/>
    <mergeCell ref="L12:L13"/>
    <mergeCell ref="K7:K13"/>
    <mergeCell ref="B17:G17"/>
    <mergeCell ref="R16:T16"/>
    <mergeCell ref="R15:T15"/>
    <mergeCell ref="B15:G15"/>
    <mergeCell ref="B16:H16"/>
    <mergeCell ref="B1:D1"/>
    <mergeCell ref="G5:H5"/>
    <mergeCell ref="B12:B13"/>
    <mergeCell ref="C12:C13"/>
    <mergeCell ref="D12:D13"/>
    <mergeCell ref="E12:E13"/>
  </mergeCells>
  <conditionalFormatting sqref="R7:R13 G7:H13">
    <cfRule type="notContainsBlanks" dxfId="5" priority="79">
      <formula>LEN(TRIM(G7))&gt;0</formula>
    </cfRule>
    <cfRule type="notContainsBlanks" dxfId="4" priority="80">
      <formula>LEN(TRIM(G7))&gt;0</formula>
    </cfRule>
    <cfRule type="containsBlanks" dxfId="3" priority="82">
      <formula>LEN(TRIM(G7))=0</formula>
    </cfRule>
  </conditionalFormatting>
  <conditionalFormatting sqref="G7:H13">
    <cfRule type="notContainsBlanks" dxfId="2" priority="78">
      <formula>LEN(TRIM(G7))&gt;0</formula>
    </cfRule>
  </conditionalFormatting>
  <conditionalFormatting sqref="T7:T12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2">
    <dataValidation type="list" allowBlank="1" showInputMessage="1" showErrorMessage="1" sqref="E7:E12" xr:uid="{349A6282-9232-40B5-B155-0C95E3B5B228}">
      <formula1>"ks,bal,sada,m,"</formula1>
    </dataValidation>
    <dataValidation type="list" allowBlank="1" showInputMessage="1" showErrorMessage="1" sqref="J7" xr:uid="{36043F0E-2528-4AED-BB83-961E6D12AB3E}">
      <formula1>"ANO,NE"</formula1>
    </dataValidation>
  </dataValidations>
  <pageMargins left="0.19685039370078741" right="0.15748031496062992" top="0.31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23EC8F-2F1C-43D7-ADAF-3E07DF99C056}">
          <x14:formula1>
            <xm:f>#REF!</xm:f>
          </x14:formula1>
          <xm:sqref>V7:V9 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2025-05-07T09:21:34Z</cp:lastPrinted>
  <dcterms:created xsi:type="dcterms:W3CDTF">2014-03-05T12:43:32Z</dcterms:created>
  <dcterms:modified xsi:type="dcterms:W3CDTF">2025-05-07T10:47:06Z</dcterms:modified>
</cp:coreProperties>
</file>